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ng-term Sales Projection Fore" sheetId="1" r:id="rId4"/>
    <sheet state="visible" name="Blank Long-term Sales Projectio" sheetId="2" r:id="rId5"/>
  </sheets>
  <definedNames/>
  <calcPr/>
</workbook>
</file>

<file path=xl/sharedStrings.xml><?xml version="1.0" encoding="utf-8"?>
<sst xmlns="http://schemas.openxmlformats.org/spreadsheetml/2006/main" count="91" uniqueCount="21">
  <si>
    <t>Long-term Sales Projection Forecast - 5 YEAR</t>
  </si>
  <si>
    <t>PRODUCT</t>
  </si>
  <si>
    <t>CUMULATIVE</t>
  </si>
  <si>
    <t>Start Date</t>
  </si>
  <si>
    <t>Unit Type</t>
  </si>
  <si>
    <t>Each</t>
  </si>
  <si>
    <t>TOTAL UNITS</t>
  </si>
  <si>
    <t>TOTAL SALES</t>
  </si>
  <si>
    <t>YEAR ONE</t>
  </si>
  <si>
    <t>TOTAL</t>
  </si>
  <si>
    <t>Number of Units Sold</t>
  </si>
  <si>
    <t>Price Per Unit</t>
  </si>
  <si>
    <t>Percent of Total</t>
  </si>
  <si>
    <t>Percent Change</t>
  </si>
  <si>
    <t>-</t>
  </si>
  <si>
    <t>YEAR TWO</t>
  </si>
  <si>
    <t xml:space="preserve">TOTAL SALES </t>
  </si>
  <si>
    <t>YEAR THREE</t>
  </si>
  <si>
    <t xml:space="preserve">TOTAL SALES  </t>
  </si>
  <si>
    <t>YEAR FOUR</t>
  </si>
  <si>
    <t>YEAR FIVE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</si>
</sst>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mm dd, yyyy"/>
    <numFmt numFmtId="165" formatCode="#,##0.00;(#,##0.00)"/>
    <numFmt numFmtId="166" formatCode="&quot;$&quot;#,##0.00"/>
    <numFmt numFmtId="167" formatCode="mmm yyyy"/>
    <numFmt numFmtId="168" formatCode="mmmm yyyy"/>
  </numFmts>
  <fonts count="9">
    <font>
      <sz val="10.0"/>
      <color rgb="FF000000"/>
      <name val="Arial"/>
      <scheme val="minor"/>
    </font>
    <font>
      <color theme="1"/>
      <name val="Arial"/>
    </font>
    <font/>
    <font>
      <b/>
      <sz val="28.0"/>
      <color rgb="FFFFFFFF"/>
      <name val="Roboto"/>
    </font>
    <font>
      <color theme="1"/>
      <name val="Arial"/>
      <scheme val="minor"/>
    </font>
    <font>
      <b/>
      <sz val="15.0"/>
      <color theme="1"/>
      <name val="Roboto"/>
    </font>
    <font>
      <sz val="13.0"/>
      <color theme="1"/>
      <name val="Roboto"/>
    </font>
    <font>
      <b/>
      <sz val="13.0"/>
      <color theme="1"/>
      <name val="Roboto"/>
    </font>
    <font>
      <sz val="13.0"/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5301"/>
        <bgColor rgb="FFFF5301"/>
      </patternFill>
    </fill>
    <fill>
      <patternFill patternType="solid">
        <fgColor rgb="FFF6B26B"/>
        <bgColor rgb="FFF6B26B"/>
      </patternFill>
    </fill>
    <fill>
      <patternFill patternType="solid">
        <fgColor rgb="FFFFAB82"/>
        <bgColor rgb="FFFFAB82"/>
      </patternFill>
    </fill>
    <fill>
      <patternFill patternType="solid">
        <fgColor rgb="FFFFD5C7"/>
        <bgColor rgb="FFFFD5C7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2" fillId="0" fontId="2" numFmtId="0" xfId="0" applyBorder="1" applyFont="1"/>
    <xf borderId="3" fillId="2" fontId="3" numFmtId="0" xfId="0" applyAlignment="1" applyBorder="1" applyFill="1" applyFont="1">
      <alignment horizontal="center" readingOrder="0" shrinkToFit="0" vertical="center" wrapText="1"/>
    </xf>
    <xf borderId="3" fillId="0" fontId="2" numFmtId="0" xfId="0" applyBorder="1" applyFont="1"/>
    <xf borderId="0" fillId="0" fontId="4" numFmtId="0" xfId="0" applyAlignment="1" applyFont="1">
      <alignment vertical="center"/>
    </xf>
    <xf borderId="2" fillId="0" fontId="5" numFmtId="0" xfId="0" applyAlignment="1" applyBorder="1" applyFont="1">
      <alignment vertical="bottom"/>
    </xf>
    <xf borderId="2" fillId="0" fontId="6" numFmtId="0" xfId="0" applyAlignment="1" applyBorder="1" applyFont="1">
      <alignment vertical="bottom"/>
    </xf>
    <xf borderId="3" fillId="0" fontId="6" numFmtId="0" xfId="0" applyAlignment="1" applyBorder="1" applyFont="1">
      <alignment vertical="bottom"/>
    </xf>
    <xf borderId="0" fillId="0" fontId="6" numFmtId="0" xfId="0" applyAlignment="1" applyFont="1">
      <alignment vertical="bottom"/>
    </xf>
    <xf borderId="4" fillId="0" fontId="6" numFmtId="0" xfId="0" applyAlignment="1" applyBorder="1" applyFont="1">
      <alignment vertical="bottom"/>
    </xf>
    <xf borderId="0" fillId="0" fontId="5" numFmtId="0" xfId="0" applyAlignment="1" applyFont="1">
      <alignment horizontal="center" vertical="bottom"/>
    </xf>
    <xf borderId="0" fillId="0" fontId="6" numFmtId="0" xfId="0" applyFont="1"/>
    <xf borderId="5" fillId="0" fontId="6" numFmtId="0" xfId="0" applyAlignment="1" applyBorder="1" applyFont="1">
      <alignment vertical="bottom"/>
    </xf>
    <xf borderId="4" fillId="0" fontId="2" numFmtId="0" xfId="0" applyBorder="1" applyFont="1"/>
    <xf borderId="6" fillId="0" fontId="2" numFmtId="0" xfId="0" applyBorder="1" applyFont="1"/>
    <xf borderId="7" fillId="0" fontId="7" numFmtId="0" xfId="0" applyAlignment="1" applyBorder="1" applyFont="1">
      <alignment vertical="bottom"/>
    </xf>
    <xf borderId="6" fillId="0" fontId="6" numFmtId="164" xfId="0" applyAlignment="1" applyBorder="1" applyFont="1" applyNumberFormat="1">
      <alignment horizontal="right" vertical="bottom"/>
    </xf>
    <xf borderId="6" fillId="0" fontId="6" numFmtId="0" xfId="0" applyAlignment="1" applyBorder="1" applyFont="1">
      <alignment vertical="bottom"/>
    </xf>
    <xf borderId="6" fillId="0" fontId="6" numFmtId="165" xfId="0" applyAlignment="1" applyBorder="1" applyFont="1" applyNumberFormat="1">
      <alignment horizontal="right" vertical="bottom"/>
    </xf>
    <xf borderId="6" fillId="0" fontId="6" numFmtId="166" xfId="0" applyAlignment="1" applyBorder="1" applyFont="1" applyNumberFormat="1">
      <alignment horizontal="right" vertical="bottom"/>
    </xf>
    <xf borderId="4" fillId="0" fontId="7" numFmtId="0" xfId="0" applyAlignment="1" applyBorder="1" applyFont="1">
      <alignment vertical="bottom"/>
    </xf>
    <xf borderId="8" fillId="2" fontId="6" numFmtId="0" xfId="0" applyAlignment="1" applyBorder="1" applyFont="1">
      <alignment vertical="bottom"/>
    </xf>
    <xf borderId="6" fillId="2" fontId="7" numFmtId="167" xfId="0" applyAlignment="1" applyBorder="1" applyFont="1" applyNumberFormat="1">
      <alignment horizontal="center" vertical="bottom"/>
    </xf>
    <xf borderId="6" fillId="2" fontId="7" numFmtId="168" xfId="0" applyAlignment="1" applyBorder="1" applyFont="1" applyNumberFormat="1">
      <alignment horizontal="center" vertical="bottom"/>
    </xf>
    <xf borderId="6" fillId="2" fontId="7" numFmtId="0" xfId="0" applyAlignment="1" applyBorder="1" applyFont="1">
      <alignment horizontal="center" vertical="bottom"/>
    </xf>
    <xf borderId="8" fillId="0" fontId="7" numFmtId="0" xfId="0" applyAlignment="1" applyBorder="1" applyFont="1">
      <alignment vertical="bottom"/>
    </xf>
    <xf borderId="6" fillId="0" fontId="6" numFmtId="0" xfId="0" applyAlignment="1" applyBorder="1" applyFont="1">
      <alignment horizontal="right" vertical="bottom"/>
    </xf>
    <xf borderId="6" fillId="2" fontId="7" numFmtId="165" xfId="0" applyAlignment="1" applyBorder="1" applyFont="1" applyNumberFormat="1">
      <alignment horizontal="right" vertical="bottom"/>
    </xf>
    <xf borderId="6" fillId="3" fontId="6" numFmtId="0" xfId="0" applyAlignment="1" applyBorder="1" applyFill="1" applyFont="1">
      <alignment vertical="bottom"/>
    </xf>
    <xf borderId="8" fillId="4" fontId="7" numFmtId="0" xfId="0" applyAlignment="1" applyBorder="1" applyFill="1" applyFont="1">
      <alignment readingOrder="0" vertical="bottom"/>
    </xf>
    <xf borderId="6" fillId="4" fontId="7" numFmtId="166" xfId="0" applyAlignment="1" applyBorder="1" applyFont="1" applyNumberFormat="1">
      <alignment horizontal="right" vertical="bottom"/>
    </xf>
    <xf borderId="8" fillId="5" fontId="7" numFmtId="10" xfId="0" applyAlignment="1" applyBorder="1" applyFill="1" applyFont="1" applyNumberFormat="1">
      <alignment vertical="bottom"/>
    </xf>
    <xf borderId="6" fillId="5" fontId="6" numFmtId="10" xfId="0" applyAlignment="1" applyBorder="1" applyFont="1" applyNumberFormat="1">
      <alignment horizontal="right" vertical="bottom"/>
    </xf>
    <xf borderId="6" fillId="5" fontId="7" numFmtId="10" xfId="0" applyAlignment="1" applyBorder="1" applyFont="1" applyNumberFormat="1">
      <alignment horizontal="right" vertical="bottom"/>
    </xf>
    <xf borderId="8" fillId="5" fontId="7" numFmtId="0" xfId="0" applyAlignment="1" applyBorder="1" applyFont="1">
      <alignment vertical="bottom"/>
    </xf>
    <xf borderId="6" fillId="5" fontId="6" numFmtId="10" xfId="0" applyAlignment="1" applyBorder="1" applyFont="1" applyNumberFormat="1">
      <alignment vertical="bottom"/>
    </xf>
    <xf borderId="6" fillId="3" fontId="6" numFmtId="10" xfId="0" applyAlignment="1" applyBorder="1" applyFont="1" applyNumberFormat="1">
      <alignment vertical="bottom"/>
    </xf>
    <xf borderId="6" fillId="0" fontId="6" numFmtId="3" xfId="0" applyAlignment="1" applyBorder="1" applyFont="1" applyNumberFormat="1">
      <alignment horizontal="right" vertical="bottom"/>
    </xf>
    <xf borderId="6" fillId="2" fontId="7" numFmtId="3" xfId="0" applyAlignment="1" applyBorder="1" applyFont="1" applyNumberFormat="1">
      <alignment horizontal="right" vertical="bottom"/>
    </xf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914525" cy="4381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914525" cy="4381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5301"/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  <col customWidth="1" min="2" max="14" width="19.38"/>
    <col customWidth="1" min="15" max="15" width="10.0"/>
    <col customWidth="1" min="16" max="16" width="32.13"/>
    <col customWidth="1" min="17" max="28" width="15.25"/>
    <col customWidth="1" min="29" max="29" width="15.75"/>
    <col customWidth="1" min="30" max="30" width="9.88"/>
    <col customWidth="1" min="31" max="31" width="33.25"/>
    <col customWidth="1" min="32" max="43" width="15.13"/>
    <col customWidth="1" min="44" max="44" width="16.0"/>
  </cols>
  <sheetData>
    <row r="1" ht="57.75" customHeight="1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</row>
    <row r="2">
      <c r="A2" s="6" t="s">
        <v>1</v>
      </c>
      <c r="B2" s="7"/>
      <c r="C2" s="7"/>
      <c r="D2" s="8"/>
      <c r="E2" s="9"/>
      <c r="F2" s="10"/>
      <c r="G2" s="9"/>
      <c r="H2" s="9"/>
      <c r="I2" s="10"/>
      <c r="J2" s="9"/>
      <c r="K2" s="11" t="s">
        <v>2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</row>
    <row r="3">
      <c r="A3" s="13"/>
      <c r="B3" s="14"/>
      <c r="C3" s="15"/>
      <c r="D3" s="9"/>
      <c r="E3" s="16" t="s">
        <v>3</v>
      </c>
      <c r="F3" s="17">
        <v>44927.0</v>
      </c>
      <c r="G3" s="9"/>
      <c r="H3" s="16" t="s">
        <v>4</v>
      </c>
      <c r="I3" s="18" t="s">
        <v>5</v>
      </c>
      <c r="J3" s="9"/>
      <c r="K3" s="16" t="s">
        <v>6</v>
      </c>
      <c r="L3" s="19">
        <f>SUM(N6,N14,N22,N30,N38)</f>
        <v>52520</v>
      </c>
      <c r="M3" s="16" t="s">
        <v>7</v>
      </c>
      <c r="N3" s="20">
        <f>SUM(N8,N16,N24,N32,N40)</f>
        <v>239143.5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</row>
    <row r="4">
      <c r="A4" s="21" t="s">
        <v>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</row>
    <row r="5">
      <c r="A5" s="22"/>
      <c r="B5" s="23">
        <v>44927.0</v>
      </c>
      <c r="C5" s="23">
        <v>44958.0</v>
      </c>
      <c r="D5" s="23">
        <v>44986.0</v>
      </c>
      <c r="E5" s="23">
        <v>45017.0</v>
      </c>
      <c r="F5" s="24">
        <v>45047.0</v>
      </c>
      <c r="G5" s="23">
        <v>45078.0</v>
      </c>
      <c r="H5" s="23">
        <v>45108.0</v>
      </c>
      <c r="I5" s="23">
        <v>45139.0</v>
      </c>
      <c r="J5" s="23">
        <v>45170.0</v>
      </c>
      <c r="K5" s="23">
        <v>45200.0</v>
      </c>
      <c r="L5" s="23">
        <v>45231.0</v>
      </c>
      <c r="M5" s="23">
        <v>45261.0</v>
      </c>
      <c r="N5" s="25" t="s">
        <v>9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</row>
    <row r="6">
      <c r="A6" s="26" t="s">
        <v>10</v>
      </c>
      <c r="B6" s="27">
        <v>300.0</v>
      </c>
      <c r="C6" s="27">
        <v>350.0</v>
      </c>
      <c r="D6" s="27">
        <v>400.0</v>
      </c>
      <c r="E6" s="27">
        <v>450.0</v>
      </c>
      <c r="F6" s="27">
        <v>410.0</v>
      </c>
      <c r="G6" s="27">
        <v>400.0</v>
      </c>
      <c r="H6" s="27">
        <v>480.0</v>
      </c>
      <c r="I6" s="27">
        <v>515.0</v>
      </c>
      <c r="J6" s="27">
        <v>530.0</v>
      </c>
      <c r="K6" s="27">
        <v>430.0</v>
      </c>
      <c r="L6" s="27">
        <v>410.0</v>
      </c>
      <c r="M6" s="27">
        <v>425.0</v>
      </c>
      <c r="N6" s="28">
        <f>SUM(B6:M6)</f>
        <v>5100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</row>
    <row r="7">
      <c r="A7" s="26" t="s">
        <v>11</v>
      </c>
      <c r="B7" s="20">
        <v>3.0</v>
      </c>
      <c r="C7" s="20">
        <v>3.0</v>
      </c>
      <c r="D7" s="20">
        <v>3.0</v>
      </c>
      <c r="E7" s="20">
        <v>3.0</v>
      </c>
      <c r="F7" s="20">
        <v>3.0</v>
      </c>
      <c r="G7" s="20">
        <v>3.5</v>
      </c>
      <c r="H7" s="20">
        <v>3.5</v>
      </c>
      <c r="I7" s="20">
        <v>3.5</v>
      </c>
      <c r="J7" s="20">
        <v>3.5</v>
      </c>
      <c r="K7" s="20">
        <v>4.0</v>
      </c>
      <c r="L7" s="20">
        <v>4.0</v>
      </c>
      <c r="M7" s="20">
        <v>4.0</v>
      </c>
      <c r="N7" s="29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</row>
    <row r="8">
      <c r="A8" s="30" t="s">
        <v>7</v>
      </c>
      <c r="B8" s="31">
        <f t="shared" ref="B8:M8" si="1">B6*B7</f>
        <v>900</v>
      </c>
      <c r="C8" s="31">
        <f t="shared" si="1"/>
        <v>1050</v>
      </c>
      <c r="D8" s="31">
        <f t="shared" si="1"/>
        <v>1200</v>
      </c>
      <c r="E8" s="31">
        <f t="shared" si="1"/>
        <v>1350</v>
      </c>
      <c r="F8" s="31">
        <f t="shared" si="1"/>
        <v>1230</v>
      </c>
      <c r="G8" s="31">
        <f t="shared" si="1"/>
        <v>1400</v>
      </c>
      <c r="H8" s="31">
        <f t="shared" si="1"/>
        <v>1680</v>
      </c>
      <c r="I8" s="31">
        <f t="shared" si="1"/>
        <v>1802.5</v>
      </c>
      <c r="J8" s="31">
        <f t="shared" si="1"/>
        <v>1855</v>
      </c>
      <c r="K8" s="31">
        <f t="shared" si="1"/>
        <v>1720</v>
      </c>
      <c r="L8" s="31">
        <f t="shared" si="1"/>
        <v>1640</v>
      </c>
      <c r="M8" s="31">
        <f t="shared" si="1"/>
        <v>1700</v>
      </c>
      <c r="N8" s="31">
        <f t="shared" ref="N8:N9" si="2">SUM(B8:M8)</f>
        <v>17527.5</v>
      </c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</row>
    <row r="9">
      <c r="A9" s="32" t="s">
        <v>12</v>
      </c>
      <c r="B9" s="33">
        <f>B8/N8</f>
        <v>0.0513478819</v>
      </c>
      <c r="C9" s="33">
        <f>C8/N8</f>
        <v>0.05990586222</v>
      </c>
      <c r="D9" s="33">
        <f>D8/N8</f>
        <v>0.06846384253</v>
      </c>
      <c r="E9" s="33">
        <f>E8/N8</f>
        <v>0.07702182285</v>
      </c>
      <c r="F9" s="33">
        <f>F8/N8</f>
        <v>0.0701754386</v>
      </c>
      <c r="G9" s="33">
        <f>G8/N8</f>
        <v>0.07987448296</v>
      </c>
      <c r="H9" s="33">
        <f>H8/N8</f>
        <v>0.09584937955</v>
      </c>
      <c r="I9" s="33">
        <f>I8/N8</f>
        <v>0.1028383968</v>
      </c>
      <c r="J9" s="33">
        <f>J8/N8</f>
        <v>0.1058336899</v>
      </c>
      <c r="K9" s="33">
        <f>K8/N8</f>
        <v>0.09813150763</v>
      </c>
      <c r="L9" s="33">
        <f>L8/N8</f>
        <v>0.09356725146</v>
      </c>
      <c r="M9" s="33">
        <f>M8/N8</f>
        <v>0.09699044359</v>
      </c>
      <c r="N9" s="34">
        <f t="shared" si="2"/>
        <v>1</v>
      </c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</row>
    <row r="10">
      <c r="A10" s="35" t="s">
        <v>13</v>
      </c>
      <c r="B10" s="36" t="s">
        <v>14</v>
      </c>
      <c r="C10" s="33">
        <f t="shared" ref="C10:M10" si="3">(C8-B8)/B8</f>
        <v>0.1666666667</v>
      </c>
      <c r="D10" s="33">
        <f t="shared" si="3"/>
        <v>0.1428571429</v>
      </c>
      <c r="E10" s="33">
        <f t="shared" si="3"/>
        <v>0.125</v>
      </c>
      <c r="F10" s="33">
        <f t="shared" si="3"/>
        <v>-0.08888888889</v>
      </c>
      <c r="G10" s="33">
        <f t="shared" si="3"/>
        <v>0.1382113821</v>
      </c>
      <c r="H10" s="33">
        <f t="shared" si="3"/>
        <v>0.2</v>
      </c>
      <c r="I10" s="33">
        <f t="shared" si="3"/>
        <v>0.07291666667</v>
      </c>
      <c r="J10" s="33">
        <f t="shared" si="3"/>
        <v>0.02912621359</v>
      </c>
      <c r="K10" s="33">
        <f t="shared" si="3"/>
        <v>-0.07277628032</v>
      </c>
      <c r="L10" s="33">
        <f t="shared" si="3"/>
        <v>-0.04651162791</v>
      </c>
      <c r="M10" s="33">
        <f t="shared" si="3"/>
        <v>0.03658536585</v>
      </c>
      <c r="N10" s="37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</row>
    <row r="12">
      <c r="A12" s="21" t="s">
        <v>15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</row>
    <row r="13">
      <c r="A13" s="22"/>
      <c r="B13" s="23">
        <v>45292.0</v>
      </c>
      <c r="C13" s="23">
        <v>45323.0</v>
      </c>
      <c r="D13" s="23">
        <v>45352.0</v>
      </c>
      <c r="E13" s="23">
        <v>45383.0</v>
      </c>
      <c r="F13" s="24">
        <v>45413.0</v>
      </c>
      <c r="G13" s="23">
        <v>45444.0</v>
      </c>
      <c r="H13" s="23">
        <v>45474.0</v>
      </c>
      <c r="I13" s="23">
        <v>45505.0</v>
      </c>
      <c r="J13" s="23">
        <v>45536.0</v>
      </c>
      <c r="K13" s="23">
        <v>45566.0</v>
      </c>
      <c r="L13" s="23">
        <v>45597.0</v>
      </c>
      <c r="M13" s="23">
        <v>45627.0</v>
      </c>
      <c r="N13" s="25" t="s">
        <v>9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</row>
    <row r="14">
      <c r="A14" s="26" t="s">
        <v>10</v>
      </c>
      <c r="B14" s="27">
        <v>450.0</v>
      </c>
      <c r="C14" s="27">
        <v>450.0</v>
      </c>
      <c r="D14" s="27">
        <v>450.0</v>
      </c>
      <c r="E14" s="27">
        <v>600.0</v>
      </c>
      <c r="F14" s="27">
        <v>560.0</v>
      </c>
      <c r="G14" s="27">
        <v>550.0</v>
      </c>
      <c r="H14" s="27">
        <v>620.0</v>
      </c>
      <c r="I14" s="27">
        <v>665.0</v>
      </c>
      <c r="J14" s="27">
        <v>680.0</v>
      </c>
      <c r="K14" s="27">
        <v>580.0</v>
      </c>
      <c r="L14" s="27">
        <v>560.0</v>
      </c>
      <c r="M14" s="27">
        <v>665.0</v>
      </c>
      <c r="N14" s="28">
        <f>SUM(B14:M14)</f>
        <v>6830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</row>
    <row r="15">
      <c r="A15" s="26" t="s">
        <v>11</v>
      </c>
      <c r="B15" s="20">
        <v>4.0</v>
      </c>
      <c r="C15" s="20">
        <v>4.0</v>
      </c>
      <c r="D15" s="20">
        <v>4.0</v>
      </c>
      <c r="E15" s="20">
        <v>4.0</v>
      </c>
      <c r="F15" s="20">
        <v>4.0</v>
      </c>
      <c r="G15" s="20">
        <v>4.5</v>
      </c>
      <c r="H15" s="20">
        <v>4.5</v>
      </c>
      <c r="I15" s="20">
        <v>4.5</v>
      </c>
      <c r="J15" s="20">
        <v>4.5</v>
      </c>
      <c r="K15" s="20">
        <v>5.0</v>
      </c>
      <c r="L15" s="20">
        <v>5.0</v>
      </c>
      <c r="M15" s="20">
        <v>5.0</v>
      </c>
      <c r="N15" s="29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</row>
    <row r="16">
      <c r="A16" s="30" t="s">
        <v>16</v>
      </c>
      <c r="B16" s="31">
        <f t="shared" ref="B16:M16" si="4">B14*B15</f>
        <v>1800</v>
      </c>
      <c r="C16" s="31">
        <f t="shared" si="4"/>
        <v>1800</v>
      </c>
      <c r="D16" s="31">
        <f t="shared" si="4"/>
        <v>1800</v>
      </c>
      <c r="E16" s="31">
        <f t="shared" si="4"/>
        <v>2400</v>
      </c>
      <c r="F16" s="31">
        <f t="shared" si="4"/>
        <v>2240</v>
      </c>
      <c r="G16" s="31">
        <f t="shared" si="4"/>
        <v>2475</v>
      </c>
      <c r="H16" s="31">
        <f t="shared" si="4"/>
        <v>2790</v>
      </c>
      <c r="I16" s="31">
        <f t="shared" si="4"/>
        <v>2992.5</v>
      </c>
      <c r="J16" s="31">
        <f t="shared" si="4"/>
        <v>3060</v>
      </c>
      <c r="K16" s="31">
        <f t="shared" si="4"/>
        <v>2900</v>
      </c>
      <c r="L16" s="31">
        <f t="shared" si="4"/>
        <v>2800</v>
      </c>
      <c r="M16" s="31">
        <f t="shared" si="4"/>
        <v>3325</v>
      </c>
      <c r="N16" s="31">
        <f t="shared" ref="N16:N17" si="5">SUM(B16:M16)</f>
        <v>30382.5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</row>
    <row r="17">
      <c r="A17" s="32" t="s">
        <v>12</v>
      </c>
      <c r="B17" s="33">
        <f>B16/N16</f>
        <v>0.05924463096</v>
      </c>
      <c r="C17" s="33">
        <f>C16/N16</f>
        <v>0.05924463096</v>
      </c>
      <c r="D17" s="33">
        <f>D16/N16</f>
        <v>0.05924463096</v>
      </c>
      <c r="E17" s="33">
        <f>E16/N16</f>
        <v>0.07899284127</v>
      </c>
      <c r="F17" s="33">
        <f>F16/N16</f>
        <v>0.07372665186</v>
      </c>
      <c r="G17" s="33">
        <f>G16/N16</f>
        <v>0.08146136756</v>
      </c>
      <c r="H17" s="33">
        <f>H16/N16</f>
        <v>0.09182917798</v>
      </c>
      <c r="I17" s="33">
        <f>I16/N16</f>
        <v>0.09849419896</v>
      </c>
      <c r="J17" s="33">
        <f>J16/N16</f>
        <v>0.1007158726</v>
      </c>
      <c r="K17" s="33">
        <f>K16/N16</f>
        <v>0.09544968321</v>
      </c>
      <c r="L17" s="33">
        <f>L16/N16</f>
        <v>0.09215831482</v>
      </c>
      <c r="M17" s="33">
        <f>M16/N16</f>
        <v>0.1094379988</v>
      </c>
      <c r="N17" s="34">
        <f t="shared" si="5"/>
        <v>1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</row>
    <row r="18">
      <c r="A18" s="35" t="s">
        <v>13</v>
      </c>
      <c r="B18" s="36" t="s">
        <v>14</v>
      </c>
      <c r="C18" s="33">
        <f t="shared" ref="C18:M18" si="6">(C16-B16)/B16</f>
        <v>0</v>
      </c>
      <c r="D18" s="33">
        <f t="shared" si="6"/>
        <v>0</v>
      </c>
      <c r="E18" s="33">
        <f t="shared" si="6"/>
        <v>0.3333333333</v>
      </c>
      <c r="F18" s="33">
        <f t="shared" si="6"/>
        <v>-0.06666666667</v>
      </c>
      <c r="G18" s="33">
        <f t="shared" si="6"/>
        <v>0.1049107143</v>
      </c>
      <c r="H18" s="33">
        <f t="shared" si="6"/>
        <v>0.1272727273</v>
      </c>
      <c r="I18" s="33">
        <f t="shared" si="6"/>
        <v>0.07258064516</v>
      </c>
      <c r="J18" s="33">
        <f t="shared" si="6"/>
        <v>0.02255639098</v>
      </c>
      <c r="K18" s="33">
        <f t="shared" si="6"/>
        <v>-0.0522875817</v>
      </c>
      <c r="L18" s="33">
        <f t="shared" si="6"/>
        <v>-0.03448275862</v>
      </c>
      <c r="M18" s="33">
        <f t="shared" si="6"/>
        <v>0.1875</v>
      </c>
      <c r="N18" s="29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</row>
    <row r="19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</row>
    <row r="20">
      <c r="A20" s="21" t="s">
        <v>17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</row>
    <row r="21">
      <c r="A21" s="22"/>
      <c r="B21" s="23">
        <v>45658.0</v>
      </c>
      <c r="C21" s="23">
        <v>45689.0</v>
      </c>
      <c r="D21" s="23">
        <v>45717.0</v>
      </c>
      <c r="E21" s="23">
        <v>45748.0</v>
      </c>
      <c r="F21" s="24">
        <v>45778.0</v>
      </c>
      <c r="G21" s="23">
        <v>45809.0</v>
      </c>
      <c r="H21" s="23">
        <v>45839.0</v>
      </c>
      <c r="I21" s="23">
        <v>45870.0</v>
      </c>
      <c r="J21" s="23">
        <v>45901.0</v>
      </c>
      <c r="K21" s="23">
        <v>45931.0</v>
      </c>
      <c r="L21" s="23">
        <v>45962.0</v>
      </c>
      <c r="M21" s="23">
        <v>45992.0</v>
      </c>
      <c r="N21" s="25" t="s">
        <v>9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</row>
    <row r="22">
      <c r="A22" s="26" t="s">
        <v>10</v>
      </c>
      <c r="B22" s="27">
        <v>550.0</v>
      </c>
      <c r="C22" s="27">
        <v>550.0</v>
      </c>
      <c r="D22" s="27">
        <v>550.0</v>
      </c>
      <c r="E22" s="27">
        <v>700.0</v>
      </c>
      <c r="F22" s="27">
        <v>660.0</v>
      </c>
      <c r="G22" s="27">
        <v>550.0</v>
      </c>
      <c r="H22" s="27">
        <v>720.0</v>
      </c>
      <c r="I22" s="27">
        <v>765.0</v>
      </c>
      <c r="J22" s="27">
        <v>780.0</v>
      </c>
      <c r="K22" s="27">
        <v>680.0</v>
      </c>
      <c r="L22" s="27">
        <v>660.0</v>
      </c>
      <c r="M22" s="27">
        <v>765.0</v>
      </c>
      <c r="N22" s="28">
        <f>SUM(B22:M22)</f>
        <v>7930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</row>
    <row r="23">
      <c r="A23" s="26" t="s">
        <v>11</v>
      </c>
      <c r="B23" s="20">
        <v>4.0</v>
      </c>
      <c r="C23" s="20">
        <v>4.1</v>
      </c>
      <c r="D23" s="20">
        <v>4.1</v>
      </c>
      <c r="E23" s="20">
        <v>4.1</v>
      </c>
      <c r="F23" s="20">
        <v>4.1</v>
      </c>
      <c r="G23" s="20">
        <v>4.5</v>
      </c>
      <c r="H23" s="20">
        <v>4.5</v>
      </c>
      <c r="I23" s="20">
        <v>4.5</v>
      </c>
      <c r="J23" s="20">
        <v>4.5</v>
      </c>
      <c r="K23" s="20">
        <v>5.0</v>
      </c>
      <c r="L23" s="20">
        <v>5.0</v>
      </c>
      <c r="M23" s="20">
        <v>5.0</v>
      </c>
      <c r="N23" s="29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</row>
    <row r="24">
      <c r="A24" s="30" t="s">
        <v>18</v>
      </c>
      <c r="B24" s="31">
        <f t="shared" ref="B24:M24" si="7">B22*B23</f>
        <v>2200</v>
      </c>
      <c r="C24" s="31">
        <f t="shared" si="7"/>
        <v>2255</v>
      </c>
      <c r="D24" s="31">
        <f t="shared" si="7"/>
        <v>2255</v>
      </c>
      <c r="E24" s="31">
        <f t="shared" si="7"/>
        <v>2870</v>
      </c>
      <c r="F24" s="31">
        <f t="shared" si="7"/>
        <v>2706</v>
      </c>
      <c r="G24" s="31">
        <f t="shared" si="7"/>
        <v>2475</v>
      </c>
      <c r="H24" s="31">
        <f t="shared" si="7"/>
        <v>3240</v>
      </c>
      <c r="I24" s="31">
        <f t="shared" si="7"/>
        <v>3442.5</v>
      </c>
      <c r="J24" s="31">
        <f t="shared" si="7"/>
        <v>3510</v>
      </c>
      <c r="K24" s="31">
        <f t="shared" si="7"/>
        <v>3400</v>
      </c>
      <c r="L24" s="31">
        <f t="shared" si="7"/>
        <v>3300</v>
      </c>
      <c r="M24" s="31">
        <f t="shared" si="7"/>
        <v>3825</v>
      </c>
      <c r="N24" s="31">
        <f t="shared" ref="N24:N25" si="8">SUM(B24:M24)</f>
        <v>35478.5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</row>
    <row r="25">
      <c r="A25" s="32" t="s">
        <v>12</v>
      </c>
      <c r="B25" s="33">
        <f>B24/N24</f>
        <v>0.06200938597</v>
      </c>
      <c r="C25" s="33">
        <f>C24/N24</f>
        <v>0.06355962062</v>
      </c>
      <c r="D25" s="33">
        <f>D24/N24</f>
        <v>0.06355962062</v>
      </c>
      <c r="E25" s="33">
        <f>E24/N24</f>
        <v>0.0808940626</v>
      </c>
      <c r="F25" s="33">
        <f>F24/N24</f>
        <v>0.07627154474</v>
      </c>
      <c r="G25" s="33">
        <f>G24/N24</f>
        <v>0.06976055921</v>
      </c>
      <c r="H25" s="33">
        <f>H24/N24</f>
        <v>0.09132291388</v>
      </c>
      <c r="I25" s="33">
        <f>I24/N24</f>
        <v>0.09703059599</v>
      </c>
      <c r="J25" s="33">
        <f>J24/N24</f>
        <v>0.0989331567</v>
      </c>
      <c r="K25" s="33">
        <f>K24/N24</f>
        <v>0.0958326874</v>
      </c>
      <c r="L25" s="33">
        <f>L24/N24</f>
        <v>0.09301407895</v>
      </c>
      <c r="M25" s="33">
        <f>M24/N24</f>
        <v>0.1078117733</v>
      </c>
      <c r="N25" s="34">
        <f t="shared" si="8"/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</row>
    <row r="26">
      <c r="A26" s="35" t="s">
        <v>13</v>
      </c>
      <c r="B26" s="36" t="s">
        <v>14</v>
      </c>
      <c r="C26" s="33">
        <f t="shared" ref="C26:M26" si="9">(C24-B24)/B24</f>
        <v>0.025</v>
      </c>
      <c r="D26" s="33">
        <f t="shared" si="9"/>
        <v>0</v>
      </c>
      <c r="E26" s="33">
        <f t="shared" si="9"/>
        <v>0.2727272727</v>
      </c>
      <c r="F26" s="33">
        <f t="shared" si="9"/>
        <v>-0.05714285714</v>
      </c>
      <c r="G26" s="33">
        <f t="shared" si="9"/>
        <v>-0.08536585366</v>
      </c>
      <c r="H26" s="33">
        <f t="shared" si="9"/>
        <v>0.3090909091</v>
      </c>
      <c r="I26" s="33">
        <f t="shared" si="9"/>
        <v>0.0625</v>
      </c>
      <c r="J26" s="33">
        <f t="shared" si="9"/>
        <v>0.01960784314</v>
      </c>
      <c r="K26" s="33">
        <f t="shared" si="9"/>
        <v>-0.03133903134</v>
      </c>
      <c r="L26" s="33">
        <f t="shared" si="9"/>
        <v>-0.02941176471</v>
      </c>
      <c r="M26" s="33">
        <f t="shared" si="9"/>
        <v>0.1590909091</v>
      </c>
      <c r="N26" s="29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</row>
    <row r="27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</row>
    <row r="28">
      <c r="A28" s="21" t="s">
        <v>19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</row>
    <row r="29">
      <c r="A29" s="22"/>
      <c r="B29" s="23">
        <v>46023.0</v>
      </c>
      <c r="C29" s="23">
        <v>46054.0</v>
      </c>
      <c r="D29" s="23">
        <v>46082.0</v>
      </c>
      <c r="E29" s="23">
        <v>46113.0</v>
      </c>
      <c r="F29" s="24">
        <v>46143.0</v>
      </c>
      <c r="G29" s="23">
        <v>46174.0</v>
      </c>
      <c r="H29" s="23">
        <v>46204.0</v>
      </c>
      <c r="I29" s="23">
        <v>46235.0</v>
      </c>
      <c r="J29" s="23">
        <v>46266.0</v>
      </c>
      <c r="K29" s="23">
        <v>46296.0</v>
      </c>
      <c r="L29" s="23">
        <v>46327.0</v>
      </c>
      <c r="M29" s="23">
        <v>46357.0</v>
      </c>
      <c r="N29" s="25" t="s">
        <v>9</v>
      </c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</row>
    <row r="30">
      <c r="A30" s="26" t="s">
        <v>10</v>
      </c>
      <c r="B30" s="27">
        <v>750.0</v>
      </c>
      <c r="C30" s="27">
        <v>750.0</v>
      </c>
      <c r="D30" s="27">
        <v>750.0</v>
      </c>
      <c r="E30" s="27">
        <v>900.0</v>
      </c>
      <c r="F30" s="27">
        <v>860.0</v>
      </c>
      <c r="G30" s="27">
        <v>750.0</v>
      </c>
      <c r="H30" s="27">
        <v>920.0</v>
      </c>
      <c r="I30" s="27">
        <v>965.0</v>
      </c>
      <c r="J30" s="27">
        <v>980.0</v>
      </c>
      <c r="K30" s="27">
        <v>880.0</v>
      </c>
      <c r="L30" s="27">
        <v>860.0</v>
      </c>
      <c r="M30" s="27">
        <v>965.0</v>
      </c>
      <c r="N30" s="28">
        <f>SUM(B30:M30)</f>
        <v>10330</v>
      </c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</row>
    <row r="31">
      <c r="A31" s="26" t="s">
        <v>11</v>
      </c>
      <c r="B31" s="20">
        <v>4.25</v>
      </c>
      <c r="C31" s="20">
        <v>4.25</v>
      </c>
      <c r="D31" s="20">
        <v>4.25</v>
      </c>
      <c r="E31" s="20">
        <v>4.25</v>
      </c>
      <c r="F31" s="20">
        <v>4.25</v>
      </c>
      <c r="G31" s="20">
        <v>4.25</v>
      </c>
      <c r="H31" s="20">
        <v>4.25</v>
      </c>
      <c r="I31" s="20">
        <v>4.25</v>
      </c>
      <c r="J31" s="20">
        <v>4.25</v>
      </c>
      <c r="K31" s="20">
        <v>4.25</v>
      </c>
      <c r="L31" s="20">
        <v>4.25</v>
      </c>
      <c r="M31" s="20">
        <v>4.25</v>
      </c>
      <c r="N31" s="29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</row>
    <row r="32">
      <c r="A32" s="30" t="s">
        <v>18</v>
      </c>
      <c r="B32" s="31">
        <f t="shared" ref="B32:M32" si="10">B30*B31</f>
        <v>3187.5</v>
      </c>
      <c r="C32" s="31">
        <f t="shared" si="10"/>
        <v>3187.5</v>
      </c>
      <c r="D32" s="31">
        <f t="shared" si="10"/>
        <v>3187.5</v>
      </c>
      <c r="E32" s="31">
        <f t="shared" si="10"/>
        <v>3825</v>
      </c>
      <c r="F32" s="31">
        <f t="shared" si="10"/>
        <v>3655</v>
      </c>
      <c r="G32" s="31">
        <f t="shared" si="10"/>
        <v>3187.5</v>
      </c>
      <c r="H32" s="31">
        <f t="shared" si="10"/>
        <v>3910</v>
      </c>
      <c r="I32" s="31">
        <f t="shared" si="10"/>
        <v>4101.25</v>
      </c>
      <c r="J32" s="31">
        <f t="shared" si="10"/>
        <v>4165</v>
      </c>
      <c r="K32" s="31">
        <f t="shared" si="10"/>
        <v>3740</v>
      </c>
      <c r="L32" s="31">
        <f t="shared" si="10"/>
        <v>3655</v>
      </c>
      <c r="M32" s="31">
        <f t="shared" si="10"/>
        <v>4101.25</v>
      </c>
      <c r="N32" s="31">
        <f t="shared" ref="N32:N33" si="11">SUM(B32:M32)</f>
        <v>43902.5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</row>
    <row r="33">
      <c r="A33" s="32" t="s">
        <v>12</v>
      </c>
      <c r="B33" s="33">
        <f>B32/N32</f>
        <v>0.07260406583</v>
      </c>
      <c r="C33" s="33">
        <f>C32/N32</f>
        <v>0.07260406583</v>
      </c>
      <c r="D33" s="33">
        <f>D32/N32</f>
        <v>0.07260406583</v>
      </c>
      <c r="E33" s="33">
        <f>E32/N32</f>
        <v>0.08712487899</v>
      </c>
      <c r="F33" s="33">
        <f>F32/N32</f>
        <v>0.08325266215</v>
      </c>
      <c r="G33" s="33">
        <f>G32/N32</f>
        <v>0.07260406583</v>
      </c>
      <c r="H33" s="33">
        <f>H32/N32</f>
        <v>0.08906098742</v>
      </c>
      <c r="I33" s="33">
        <f>I32/N32</f>
        <v>0.09341723136</v>
      </c>
      <c r="J33" s="33">
        <f>J32/N32</f>
        <v>0.09486931268</v>
      </c>
      <c r="K33" s="33">
        <f>K32/N32</f>
        <v>0.08518877057</v>
      </c>
      <c r="L33" s="33">
        <f>L32/N32</f>
        <v>0.08325266215</v>
      </c>
      <c r="M33" s="33">
        <f>M32/N32</f>
        <v>0.09341723136</v>
      </c>
      <c r="N33" s="34">
        <f t="shared" si="11"/>
        <v>1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</row>
    <row r="34">
      <c r="A34" s="35" t="s">
        <v>13</v>
      </c>
      <c r="B34" s="36" t="s">
        <v>14</v>
      </c>
      <c r="C34" s="33">
        <f t="shared" ref="C34:M34" si="12">(C32-B32)/B32</f>
        <v>0</v>
      </c>
      <c r="D34" s="33">
        <f t="shared" si="12"/>
        <v>0</v>
      </c>
      <c r="E34" s="33">
        <f t="shared" si="12"/>
        <v>0.2</v>
      </c>
      <c r="F34" s="33">
        <f t="shared" si="12"/>
        <v>-0.04444444444</v>
      </c>
      <c r="G34" s="33">
        <f t="shared" si="12"/>
        <v>-0.1279069767</v>
      </c>
      <c r="H34" s="33">
        <f t="shared" si="12"/>
        <v>0.2266666667</v>
      </c>
      <c r="I34" s="33">
        <f t="shared" si="12"/>
        <v>0.04891304348</v>
      </c>
      <c r="J34" s="33">
        <f t="shared" si="12"/>
        <v>0.01554404145</v>
      </c>
      <c r="K34" s="33">
        <f t="shared" si="12"/>
        <v>-0.1020408163</v>
      </c>
      <c r="L34" s="33">
        <f t="shared" si="12"/>
        <v>-0.02272727273</v>
      </c>
      <c r="M34" s="33">
        <f t="shared" si="12"/>
        <v>0.1220930233</v>
      </c>
      <c r="N34" s="29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</row>
    <row r="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</row>
    <row r="36">
      <c r="A36" s="21" t="s">
        <v>20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</row>
    <row r="37">
      <c r="A37" s="22"/>
      <c r="B37" s="23">
        <v>46388.0</v>
      </c>
      <c r="C37" s="23">
        <v>46419.0</v>
      </c>
      <c r="D37" s="23">
        <v>46447.0</v>
      </c>
      <c r="E37" s="23">
        <v>46478.0</v>
      </c>
      <c r="F37" s="24">
        <v>46508.0</v>
      </c>
      <c r="G37" s="23">
        <v>46539.0</v>
      </c>
      <c r="H37" s="23">
        <v>46569.0</v>
      </c>
      <c r="I37" s="23">
        <v>46600.0</v>
      </c>
      <c r="J37" s="23">
        <v>46631.0</v>
      </c>
      <c r="K37" s="23">
        <v>46661.0</v>
      </c>
      <c r="L37" s="23">
        <v>46692.0</v>
      </c>
      <c r="M37" s="23">
        <v>46722.0</v>
      </c>
      <c r="N37" s="25" t="s">
        <v>9</v>
      </c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</row>
    <row r="38">
      <c r="A38" s="26" t="s">
        <v>10</v>
      </c>
      <c r="B38" s="38">
        <v>1750.0</v>
      </c>
      <c r="C38" s="38">
        <v>1750.0</v>
      </c>
      <c r="D38" s="38">
        <v>1750.0</v>
      </c>
      <c r="E38" s="38">
        <v>1900.0</v>
      </c>
      <c r="F38" s="38">
        <v>1860.0</v>
      </c>
      <c r="G38" s="38">
        <v>1750.0</v>
      </c>
      <c r="H38" s="38">
        <v>1920.0</v>
      </c>
      <c r="I38" s="38">
        <v>1965.0</v>
      </c>
      <c r="J38" s="38">
        <v>1980.0</v>
      </c>
      <c r="K38" s="38">
        <v>1880.0</v>
      </c>
      <c r="L38" s="38">
        <v>1860.0</v>
      </c>
      <c r="M38" s="38">
        <v>1965.0</v>
      </c>
      <c r="N38" s="39">
        <f>SUM(B38:M38)</f>
        <v>22330</v>
      </c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</row>
    <row r="39">
      <c r="A39" s="26" t="s">
        <v>11</v>
      </c>
      <c r="B39" s="20">
        <v>4.75</v>
      </c>
      <c r="C39" s="20">
        <v>4.75</v>
      </c>
      <c r="D39" s="20">
        <v>4.75</v>
      </c>
      <c r="E39" s="20">
        <v>4.75</v>
      </c>
      <c r="F39" s="20">
        <v>4.75</v>
      </c>
      <c r="G39" s="20">
        <v>4.75</v>
      </c>
      <c r="H39" s="20">
        <v>5.25</v>
      </c>
      <c r="I39" s="20">
        <v>5.25</v>
      </c>
      <c r="J39" s="20">
        <v>5.25</v>
      </c>
      <c r="K39" s="20">
        <v>5.25</v>
      </c>
      <c r="L39" s="20">
        <v>5.25</v>
      </c>
      <c r="M39" s="20">
        <v>5.25</v>
      </c>
      <c r="N39" s="29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</row>
    <row r="40">
      <c r="A40" s="30" t="s">
        <v>18</v>
      </c>
      <c r="B40" s="31">
        <f t="shared" ref="B40:M40" si="13">B38*B39</f>
        <v>8312.5</v>
      </c>
      <c r="C40" s="31">
        <f t="shared" si="13"/>
        <v>8312.5</v>
      </c>
      <c r="D40" s="31">
        <f t="shared" si="13"/>
        <v>8312.5</v>
      </c>
      <c r="E40" s="31">
        <f t="shared" si="13"/>
        <v>9025</v>
      </c>
      <c r="F40" s="31">
        <f t="shared" si="13"/>
        <v>8835</v>
      </c>
      <c r="G40" s="31">
        <f t="shared" si="13"/>
        <v>8312.5</v>
      </c>
      <c r="H40" s="31">
        <f t="shared" si="13"/>
        <v>10080</v>
      </c>
      <c r="I40" s="31">
        <f t="shared" si="13"/>
        <v>10316.25</v>
      </c>
      <c r="J40" s="31">
        <f t="shared" si="13"/>
        <v>10395</v>
      </c>
      <c r="K40" s="31">
        <f t="shared" si="13"/>
        <v>9870</v>
      </c>
      <c r="L40" s="31">
        <f t="shared" si="13"/>
        <v>9765</v>
      </c>
      <c r="M40" s="31">
        <f t="shared" si="13"/>
        <v>10316.25</v>
      </c>
      <c r="N40" s="31">
        <f t="shared" ref="N40:N41" si="14">SUM(B40:M40)</f>
        <v>111852.5</v>
      </c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</row>
    <row r="41">
      <c r="A41" s="32" t="s">
        <v>12</v>
      </c>
      <c r="B41" s="33">
        <f>B40/N40</f>
        <v>0.07431662234</v>
      </c>
      <c r="C41" s="33">
        <f>C40/N40</f>
        <v>0.07431662234</v>
      </c>
      <c r="D41" s="33">
        <f>D40/N40</f>
        <v>0.07431662234</v>
      </c>
      <c r="E41" s="33">
        <f>E40/N40</f>
        <v>0.08068661854</v>
      </c>
      <c r="F41" s="33">
        <f>F40/N40</f>
        <v>0.07898795288</v>
      </c>
      <c r="G41" s="33">
        <f>G40/N40</f>
        <v>0.07431662234</v>
      </c>
      <c r="H41" s="33">
        <f>H40/N40</f>
        <v>0.09011868309</v>
      </c>
      <c r="I41" s="33">
        <f>I40/N40</f>
        <v>0.09223083972</v>
      </c>
      <c r="J41" s="33">
        <f>J40/N40</f>
        <v>0.09293489193</v>
      </c>
      <c r="K41" s="33">
        <f>K40/N40</f>
        <v>0.08824121052</v>
      </c>
      <c r="L41" s="33">
        <f>L40/N40</f>
        <v>0.08730247424</v>
      </c>
      <c r="M41" s="33">
        <f>M40/N40</f>
        <v>0.09223083972</v>
      </c>
      <c r="N41" s="34">
        <f t="shared" si="14"/>
        <v>1</v>
      </c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</row>
    <row r="42">
      <c r="A42" s="35" t="s">
        <v>13</v>
      </c>
      <c r="B42" s="36" t="s">
        <v>14</v>
      </c>
      <c r="C42" s="33">
        <f t="shared" ref="C42:M42" si="15">(C40-B40)/B40</f>
        <v>0</v>
      </c>
      <c r="D42" s="33">
        <f t="shared" si="15"/>
        <v>0</v>
      </c>
      <c r="E42" s="33">
        <f t="shared" si="15"/>
        <v>0.08571428571</v>
      </c>
      <c r="F42" s="33">
        <f t="shared" si="15"/>
        <v>-0.02105263158</v>
      </c>
      <c r="G42" s="33">
        <f t="shared" si="15"/>
        <v>-0.05913978495</v>
      </c>
      <c r="H42" s="33">
        <f t="shared" si="15"/>
        <v>0.2126315789</v>
      </c>
      <c r="I42" s="33">
        <f t="shared" si="15"/>
        <v>0.0234375</v>
      </c>
      <c r="J42" s="33">
        <f t="shared" si="15"/>
        <v>0.007633587786</v>
      </c>
      <c r="K42" s="33">
        <f t="shared" si="15"/>
        <v>-0.05050505051</v>
      </c>
      <c r="L42" s="33">
        <f t="shared" si="15"/>
        <v>-0.01063829787</v>
      </c>
      <c r="M42" s="33">
        <f t="shared" si="15"/>
        <v>0.0564516129</v>
      </c>
      <c r="N42" s="29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</row>
    <row r="4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</row>
    <row r="4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</row>
    <row r="4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</row>
    <row r="46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</row>
    <row r="47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</row>
    <row r="48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</row>
    <row r="49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</row>
  </sheetData>
  <mergeCells count="4">
    <mergeCell ref="A1:C1"/>
    <mergeCell ref="D1:N1"/>
    <mergeCell ref="K2:N2"/>
    <mergeCell ref="A3:C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AC2A2"/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  <col customWidth="1" min="2" max="14" width="19.38"/>
    <col customWidth="1" min="15" max="15" width="10.0"/>
    <col customWidth="1" min="16" max="16" width="32.13"/>
    <col customWidth="1" min="17" max="28" width="15.25"/>
    <col customWidth="1" min="29" max="29" width="15.75"/>
    <col customWidth="1" min="30" max="30" width="9.88"/>
    <col customWidth="1" min="31" max="31" width="33.25"/>
    <col customWidth="1" min="32" max="43" width="15.13"/>
    <col customWidth="1" min="44" max="44" width="16.0"/>
  </cols>
  <sheetData>
    <row r="1" ht="57.75" customHeight="1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</row>
    <row r="2">
      <c r="A2" s="6" t="s">
        <v>1</v>
      </c>
      <c r="B2" s="7"/>
      <c r="C2" s="7"/>
      <c r="D2" s="8"/>
      <c r="E2" s="9"/>
      <c r="F2" s="10"/>
      <c r="G2" s="9"/>
      <c r="H2" s="9"/>
      <c r="I2" s="10"/>
      <c r="J2" s="9"/>
      <c r="K2" s="11" t="s">
        <v>2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</row>
    <row r="3">
      <c r="A3" s="13"/>
      <c r="B3" s="14"/>
      <c r="C3" s="15"/>
      <c r="D3" s="9"/>
      <c r="E3" s="16" t="s">
        <v>3</v>
      </c>
      <c r="F3" s="17">
        <v>44927.0</v>
      </c>
      <c r="G3" s="9"/>
      <c r="H3" s="16" t="s">
        <v>4</v>
      </c>
      <c r="I3" s="18" t="s">
        <v>5</v>
      </c>
      <c r="J3" s="9"/>
      <c r="K3" s="16" t="s">
        <v>6</v>
      </c>
      <c r="L3" s="19">
        <f>SUM(N6,N14,N22,N30,N38)</f>
        <v>0</v>
      </c>
      <c r="M3" s="16" t="s">
        <v>7</v>
      </c>
      <c r="N3" s="20">
        <f>SUM(N8,N16,N24,N32,N40)</f>
        <v>0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</row>
    <row r="4">
      <c r="A4" s="21" t="s">
        <v>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</row>
    <row r="5">
      <c r="A5" s="22"/>
      <c r="B5" s="23">
        <v>44927.0</v>
      </c>
      <c r="C5" s="23">
        <v>44958.0</v>
      </c>
      <c r="D5" s="23">
        <v>44986.0</v>
      </c>
      <c r="E5" s="23">
        <v>45017.0</v>
      </c>
      <c r="F5" s="24">
        <v>45047.0</v>
      </c>
      <c r="G5" s="23">
        <v>45078.0</v>
      </c>
      <c r="H5" s="23">
        <v>45108.0</v>
      </c>
      <c r="I5" s="23">
        <v>45139.0</v>
      </c>
      <c r="J5" s="23">
        <v>45170.0</v>
      </c>
      <c r="K5" s="23">
        <v>45200.0</v>
      </c>
      <c r="L5" s="23">
        <v>45231.0</v>
      </c>
      <c r="M5" s="23">
        <v>45261.0</v>
      </c>
      <c r="N5" s="25" t="s">
        <v>9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</row>
    <row r="6">
      <c r="A6" s="26" t="s">
        <v>10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8">
        <f>SUM(B6:M6)</f>
        <v>0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</row>
    <row r="7">
      <c r="A7" s="26" t="s">
        <v>11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9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</row>
    <row r="8">
      <c r="A8" s="30" t="s">
        <v>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>
        <f t="shared" ref="N8:N9" si="1">SUM(B8:M8)</f>
        <v>0</v>
      </c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</row>
    <row r="9">
      <c r="A9" s="32" t="s">
        <v>12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4">
        <f t="shared" si="1"/>
        <v>0</v>
      </c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</row>
    <row r="10">
      <c r="A10" s="35" t="s">
        <v>13</v>
      </c>
      <c r="B10" s="36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7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</row>
    <row r="12">
      <c r="A12" s="21" t="s">
        <v>15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</row>
    <row r="13">
      <c r="A13" s="22"/>
      <c r="B13" s="23">
        <v>45292.0</v>
      </c>
      <c r="C13" s="23">
        <v>45323.0</v>
      </c>
      <c r="D13" s="23">
        <v>45352.0</v>
      </c>
      <c r="E13" s="23">
        <v>45383.0</v>
      </c>
      <c r="F13" s="24">
        <v>45413.0</v>
      </c>
      <c r="G13" s="23">
        <v>45444.0</v>
      </c>
      <c r="H13" s="23">
        <v>45474.0</v>
      </c>
      <c r="I13" s="23">
        <v>45505.0</v>
      </c>
      <c r="J13" s="23">
        <v>45536.0</v>
      </c>
      <c r="K13" s="23">
        <v>45566.0</v>
      </c>
      <c r="L13" s="23">
        <v>45597.0</v>
      </c>
      <c r="M13" s="23">
        <v>45627.0</v>
      </c>
      <c r="N13" s="25" t="s">
        <v>9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</row>
    <row r="14">
      <c r="A14" s="26" t="s">
        <v>10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8">
        <f>SUM(B14:M14)</f>
        <v>0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</row>
    <row r="15">
      <c r="A15" s="26" t="s">
        <v>11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9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</row>
    <row r="16">
      <c r="A16" s="30" t="s">
        <v>16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>
        <f t="shared" ref="N16:N17" si="2">SUM(B16:M16)</f>
        <v>0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</row>
    <row r="17">
      <c r="A17" s="32" t="s">
        <v>12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4">
        <f t="shared" si="2"/>
        <v>0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</row>
    <row r="18">
      <c r="A18" s="35" t="s">
        <v>13</v>
      </c>
      <c r="B18" s="36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29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</row>
    <row r="19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</row>
    <row r="20">
      <c r="A20" s="21" t="s">
        <v>17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</row>
    <row r="21">
      <c r="A21" s="22"/>
      <c r="B21" s="23">
        <v>45658.0</v>
      </c>
      <c r="C21" s="23">
        <v>45689.0</v>
      </c>
      <c r="D21" s="23">
        <v>45717.0</v>
      </c>
      <c r="E21" s="23">
        <v>45748.0</v>
      </c>
      <c r="F21" s="24">
        <v>45778.0</v>
      </c>
      <c r="G21" s="23">
        <v>45809.0</v>
      </c>
      <c r="H21" s="23">
        <v>45839.0</v>
      </c>
      <c r="I21" s="23">
        <v>45870.0</v>
      </c>
      <c r="J21" s="23">
        <v>45901.0</v>
      </c>
      <c r="K21" s="23">
        <v>45931.0</v>
      </c>
      <c r="L21" s="23">
        <v>45962.0</v>
      </c>
      <c r="M21" s="23">
        <v>45992.0</v>
      </c>
      <c r="N21" s="25" t="s">
        <v>9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</row>
    <row r="22">
      <c r="A22" s="26" t="s">
        <v>10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8">
        <f>SUM(B22:M22)</f>
        <v>0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</row>
    <row r="23">
      <c r="A23" s="26" t="s">
        <v>11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9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</row>
    <row r="24">
      <c r="A24" s="30" t="s">
        <v>18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>
        <f t="shared" ref="N24:N25" si="3">SUM(B24:M24)</f>
        <v>0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</row>
    <row r="25">
      <c r="A25" s="32" t="s">
        <v>12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4">
        <f t="shared" si="3"/>
        <v>0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</row>
    <row r="26">
      <c r="A26" s="35" t="s">
        <v>13</v>
      </c>
      <c r="B26" s="36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29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</row>
    <row r="27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</row>
    <row r="28">
      <c r="A28" s="21" t="s">
        <v>19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</row>
    <row r="29">
      <c r="A29" s="22"/>
      <c r="B29" s="23">
        <v>46023.0</v>
      </c>
      <c r="C29" s="23">
        <v>46054.0</v>
      </c>
      <c r="D29" s="23">
        <v>46082.0</v>
      </c>
      <c r="E29" s="23">
        <v>46113.0</v>
      </c>
      <c r="F29" s="24">
        <v>46143.0</v>
      </c>
      <c r="G29" s="23">
        <v>46174.0</v>
      </c>
      <c r="H29" s="23">
        <v>46204.0</v>
      </c>
      <c r="I29" s="23">
        <v>46235.0</v>
      </c>
      <c r="J29" s="23">
        <v>46266.0</v>
      </c>
      <c r="K29" s="23">
        <v>46296.0</v>
      </c>
      <c r="L29" s="23">
        <v>46327.0</v>
      </c>
      <c r="M29" s="23">
        <v>46357.0</v>
      </c>
      <c r="N29" s="25" t="s">
        <v>9</v>
      </c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</row>
    <row r="30">
      <c r="A30" s="26" t="s">
        <v>10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8">
        <f>SUM(B30:M30)</f>
        <v>0</v>
      </c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</row>
    <row r="31">
      <c r="A31" s="26" t="s">
        <v>11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9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</row>
    <row r="32">
      <c r="A32" s="30" t="s">
        <v>18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>
        <f t="shared" ref="N32:N33" si="4">SUM(B32:M32)</f>
        <v>0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</row>
    <row r="33">
      <c r="A33" s="32" t="s">
        <v>12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4">
        <f t="shared" si="4"/>
        <v>0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</row>
    <row r="34">
      <c r="A34" s="35" t="s">
        <v>13</v>
      </c>
      <c r="B34" s="36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29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</row>
    <row r="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</row>
    <row r="36">
      <c r="A36" s="21" t="s">
        <v>20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</row>
    <row r="37">
      <c r="A37" s="22"/>
      <c r="B37" s="23">
        <v>46388.0</v>
      </c>
      <c r="C37" s="23">
        <v>46419.0</v>
      </c>
      <c r="D37" s="23">
        <v>46447.0</v>
      </c>
      <c r="E37" s="23">
        <v>46478.0</v>
      </c>
      <c r="F37" s="24">
        <v>46508.0</v>
      </c>
      <c r="G37" s="23">
        <v>46539.0</v>
      </c>
      <c r="H37" s="23">
        <v>46569.0</v>
      </c>
      <c r="I37" s="23">
        <v>46600.0</v>
      </c>
      <c r="J37" s="23">
        <v>46631.0</v>
      </c>
      <c r="K37" s="23">
        <v>46661.0</v>
      </c>
      <c r="L37" s="23">
        <v>46692.0</v>
      </c>
      <c r="M37" s="23">
        <v>46722.0</v>
      </c>
      <c r="N37" s="25" t="s">
        <v>9</v>
      </c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</row>
    <row r="38">
      <c r="A38" s="26" t="s">
        <v>10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9">
        <f>SUM(B38:M38)</f>
        <v>0</v>
      </c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</row>
    <row r="39">
      <c r="A39" s="26" t="s">
        <v>11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9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</row>
    <row r="40">
      <c r="A40" s="30" t="s">
        <v>18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>
        <f t="shared" ref="N40:N41" si="5">SUM(B40:M40)</f>
        <v>0</v>
      </c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</row>
    <row r="41">
      <c r="A41" s="32" t="s">
        <v>12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4">
        <f t="shared" si="5"/>
        <v>0</v>
      </c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</row>
    <row r="42">
      <c r="A42" s="35" t="s">
        <v>13</v>
      </c>
      <c r="B42" s="36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29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</row>
    <row r="4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</row>
    <row r="4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</row>
    <row r="4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</row>
    <row r="46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</row>
    <row r="47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</row>
    <row r="48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</row>
    <row r="49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</row>
  </sheetData>
  <mergeCells count="4">
    <mergeCell ref="A1:C1"/>
    <mergeCell ref="D1:N1"/>
    <mergeCell ref="K2:N2"/>
    <mergeCell ref="A3:C3"/>
  </mergeCells>
  <drawing r:id="rId1"/>
</worksheet>
</file>